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1" activeTab="0"/>
  </bookViews>
  <sheets>
    <sheet name="UK Version - v4" sheetId="1" r:id="rId1"/>
  </sheets>
  <definedNames>
    <definedName name="LitresPerSelectedUnit">'UK Version - v4'!$I$20</definedName>
    <definedName name="LPerUSgal">'UK Version - v4'!$C$21</definedName>
  </definedNames>
  <calcPr fullCalcOnLoad="1"/>
</workbook>
</file>

<file path=xl/sharedStrings.xml><?xml version="1.0" encoding="utf-8"?>
<sst xmlns="http://schemas.openxmlformats.org/spreadsheetml/2006/main" count="39" uniqueCount="31">
  <si>
    <t>Star San Dilution Rates</t>
  </si>
  <si>
    <t>Amount of Sanitizer to make:</t>
  </si>
  <si>
    <t>Amount of Star San To Use:</t>
  </si>
  <si>
    <t>Litres</t>
  </si>
  <si>
    <t>Ounces</t>
  </si>
  <si>
    <t>UK Pints to Litres Conversions</t>
  </si>
  <si>
    <t>Imp. Teaspoons</t>
  </si>
  <si>
    <t>Imp. Tablespoons</t>
  </si>
  <si>
    <t>Pints</t>
  </si>
  <si>
    <t>mL</t>
  </si>
  <si>
    <t>grams</t>
  </si>
  <si>
    <t>Change the amount in the yellow cell and the blue cells will change.</t>
  </si>
  <si>
    <t>New: You can also change the unit of the required volume to Litres or Imp. Pints</t>
  </si>
  <si>
    <r>
      <t xml:space="preserve">Star San Dilution formulas obtained from </t>
    </r>
    <r>
      <rPr>
        <b/>
        <sz val="8"/>
        <color indexed="8"/>
        <rFont val="Arial"/>
        <family val="2"/>
      </rPr>
      <t>Jon Herskovits</t>
    </r>
    <r>
      <rPr>
        <sz val="8"/>
        <color indexed="8"/>
        <rFont val="Arial"/>
        <family val="2"/>
      </rPr>
      <t xml:space="preserve"> at Five Star Chemicals on 04-09-2010</t>
    </r>
  </si>
  <si>
    <t xml:space="preserve">They are based on Label instructions of 1 Oz per 5 US Gallons of water. </t>
  </si>
  <si>
    <t>Spreadsheet App by Dennis Jones 2010</t>
  </si>
  <si>
    <t>Modified by John McCoy 2012-14</t>
  </si>
  <si>
    <t>UK conversion / above formula assume that:</t>
  </si>
  <si>
    <t>1 Litre =</t>
  </si>
  <si>
    <t>US Gals</t>
  </si>
  <si>
    <t>UK/Imperial Gal</t>
  </si>
  <si>
    <t>1 US fluid ounce</t>
  </si>
  <si>
    <t>US Teaspoons</t>
  </si>
  <si>
    <t>1 US Tablespoon</t>
  </si>
  <si>
    <t>1 US Teaspoon</t>
  </si>
  <si>
    <t>1 Imp Teaspoon</t>
  </si>
  <si>
    <t>1 Imp Tablespoon</t>
  </si>
  <si>
    <t>Star San SG</t>
  </si>
  <si>
    <t>Specific Gravity (g/mL)</t>
  </si>
  <si>
    <t>1 US Ounce</t>
  </si>
  <si>
    <t>1 Oz Star San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</si>
</sst>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 ?/?"/>
    <numFmt numFmtId="167" formatCode="0.000"/>
    <numFmt numFmtId="168" formatCode="# ??/??"/>
    <numFmt numFmtId="169" formatCode="0.0"/>
    <numFmt numFmtId="170" formatCode="0.000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5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1" borderId="0" applyNumberFormat="0" applyBorder="0" applyAlignment="0" applyProtection="0"/>
    <xf numFmtId="164" fontId="0" fillId="22" borderId="7" applyNumberFormat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23" borderId="0" xfId="0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8" fillId="23" borderId="0" xfId="0" applyFont="1" applyFill="1" applyAlignment="1" applyProtection="1">
      <alignment/>
      <protection/>
    </xf>
    <xf numFmtId="164" fontId="19" fillId="22" borderId="0" xfId="0" applyFont="1" applyFill="1" applyBorder="1" applyAlignment="1" applyProtection="1">
      <alignment horizontal="center" vertical="center" wrapText="1"/>
      <protection/>
    </xf>
    <xf numFmtId="164" fontId="20" fillId="23" borderId="0" xfId="0" applyFont="1" applyFill="1" applyAlignment="1" applyProtection="1">
      <alignment/>
      <protection/>
    </xf>
    <xf numFmtId="164" fontId="21" fillId="23" borderId="0" xfId="0" applyFont="1" applyFill="1" applyAlignment="1" applyProtection="1">
      <alignment/>
      <protection/>
    </xf>
    <xf numFmtId="164" fontId="22" fillId="23" borderId="0" xfId="0" applyFont="1" applyFill="1" applyBorder="1" applyAlignment="1" applyProtection="1">
      <alignment horizontal="center"/>
      <protection/>
    </xf>
    <xf numFmtId="164" fontId="23" fillId="23" borderId="0" xfId="0" applyFont="1" applyFill="1" applyBorder="1" applyAlignment="1" applyProtection="1">
      <alignment/>
      <protection/>
    </xf>
    <xf numFmtId="165" fontId="24" fillId="23" borderId="0" xfId="0" applyNumberFormat="1" applyFont="1" applyFill="1" applyBorder="1" applyAlignment="1" applyProtection="1">
      <alignment horizontal="center"/>
      <protection/>
    </xf>
    <xf numFmtId="164" fontId="24" fillId="23" borderId="0" xfId="0" applyFont="1" applyFill="1" applyBorder="1" applyAlignment="1" applyProtection="1">
      <alignment/>
      <protection/>
    </xf>
    <xf numFmtId="165" fontId="22" fillId="23" borderId="0" xfId="0" applyNumberFormat="1" applyFont="1" applyFill="1" applyBorder="1" applyAlignment="1" applyProtection="1">
      <alignment horizontal="center"/>
      <protection/>
    </xf>
    <xf numFmtId="164" fontId="22" fillId="23" borderId="0" xfId="0" applyFont="1" applyFill="1" applyBorder="1" applyAlignment="1" applyProtection="1">
      <alignment/>
      <protection/>
    </xf>
    <xf numFmtId="166" fontId="24" fillId="23" borderId="0" xfId="0" applyNumberFormat="1" applyFont="1" applyFill="1" applyBorder="1" applyAlignment="1" applyProtection="1">
      <alignment horizontal="center"/>
      <protection/>
    </xf>
    <xf numFmtId="164" fontId="25" fillId="23" borderId="0" xfId="0" applyFont="1" applyFill="1" applyBorder="1" applyAlignment="1" applyProtection="1">
      <alignment vertical="center" wrapText="1"/>
      <protection/>
    </xf>
    <xf numFmtId="164" fontId="26" fillId="23" borderId="0" xfId="0" applyFont="1" applyFill="1" applyBorder="1" applyAlignment="1" applyProtection="1">
      <alignment horizontal="center" vertical="center" wrapText="1"/>
      <protection/>
    </xf>
    <xf numFmtId="164" fontId="25" fillId="23" borderId="0" xfId="0" applyFont="1" applyFill="1" applyBorder="1" applyAlignment="1" applyProtection="1">
      <alignment vertical="center"/>
      <protection/>
    </xf>
    <xf numFmtId="166" fontId="22" fillId="23" borderId="0" xfId="0" applyNumberFormat="1" applyFont="1" applyFill="1" applyBorder="1" applyAlignment="1" applyProtection="1">
      <alignment horizontal="center"/>
      <protection/>
    </xf>
    <xf numFmtId="164" fontId="25" fillId="23" borderId="0" xfId="0" applyFont="1" applyFill="1" applyBorder="1" applyAlignment="1" applyProtection="1">
      <alignment horizontal="center" vertical="center" wrapText="1"/>
      <protection/>
    </xf>
    <xf numFmtId="164" fontId="25" fillId="23" borderId="0" xfId="0" applyFont="1" applyFill="1" applyBorder="1" applyAlignment="1" applyProtection="1">
      <alignment horizontal="center" vertical="center"/>
      <protection/>
    </xf>
    <xf numFmtId="164" fontId="18" fillId="22" borderId="0" xfId="0" applyFont="1" applyFill="1" applyAlignment="1" applyProtection="1">
      <alignment/>
      <protection/>
    </xf>
    <xf numFmtId="167" fontId="19" fillId="24" borderId="10" xfId="0" applyNumberFormat="1" applyFont="1" applyFill="1" applyBorder="1" applyAlignment="1" applyProtection="1">
      <alignment horizontal="center"/>
      <protection locked="0"/>
    </xf>
    <xf numFmtId="164" fontId="19" fillId="21" borderId="11" xfId="0" applyFont="1" applyFill="1" applyBorder="1" applyAlignment="1" applyProtection="1">
      <alignment/>
      <protection/>
    </xf>
    <xf numFmtId="165" fontId="19" fillId="6" borderId="12" xfId="0" applyNumberFormat="1" applyFont="1" applyFill="1" applyBorder="1" applyAlignment="1" applyProtection="1">
      <alignment horizontal="center"/>
      <protection/>
    </xf>
    <xf numFmtId="164" fontId="19" fillId="22" borderId="12" xfId="0" applyFont="1" applyFill="1" applyBorder="1" applyAlignment="1" applyProtection="1">
      <alignment horizontal="center"/>
      <protection/>
    </xf>
    <xf numFmtId="164" fontId="22" fillId="22" borderId="0" xfId="0" applyFont="1" applyFill="1" applyBorder="1" applyAlignment="1" applyProtection="1">
      <alignment horizontal="center"/>
      <protection/>
    </xf>
    <xf numFmtId="166" fontId="24" fillId="22" borderId="0" xfId="0" applyNumberFormat="1" applyFont="1" applyFill="1" applyBorder="1" applyAlignment="1" applyProtection="1">
      <alignment horizontal="center"/>
      <protection/>
    </xf>
    <xf numFmtId="167" fontId="22" fillId="22" borderId="0" xfId="0" applyNumberFormat="1" applyFont="1" applyFill="1" applyBorder="1" applyAlignment="1" applyProtection="1">
      <alignment horizontal="center"/>
      <protection/>
    </xf>
    <xf numFmtId="168" fontId="19" fillId="6" borderId="13" xfId="0" applyNumberFormat="1" applyFont="1" applyFill="1" applyBorder="1" applyAlignment="1" applyProtection="1">
      <alignment horizontal="center"/>
      <protection/>
    </xf>
    <xf numFmtId="164" fontId="19" fillId="22" borderId="13" xfId="0" applyFont="1" applyFill="1" applyBorder="1" applyAlignment="1" applyProtection="1">
      <alignment horizontal="center"/>
      <protection/>
    </xf>
    <xf numFmtId="164" fontId="27" fillId="22" borderId="10" xfId="0" applyFont="1" applyFill="1" applyBorder="1" applyAlignment="1" applyProtection="1">
      <alignment horizontal="center" vertical="center"/>
      <protection/>
    </xf>
    <xf numFmtId="164" fontId="22" fillId="22" borderId="0" xfId="0" applyFont="1" applyFill="1" applyBorder="1" applyAlignment="1" applyProtection="1">
      <alignment/>
      <protection/>
    </xf>
    <xf numFmtId="169" fontId="19" fillId="6" borderId="14" xfId="0" applyNumberFormat="1" applyFont="1" applyFill="1" applyBorder="1" applyAlignment="1" applyProtection="1">
      <alignment horizontal="center"/>
      <protection/>
    </xf>
    <xf numFmtId="164" fontId="28" fillId="22" borderId="10" xfId="0" applyFont="1" applyFill="1" applyBorder="1" applyAlignment="1" applyProtection="1">
      <alignment horizontal="center"/>
      <protection/>
    </xf>
    <xf numFmtId="169" fontId="19" fillId="6" borderId="10" xfId="0" applyNumberFormat="1" applyFont="1" applyFill="1" applyBorder="1" applyAlignment="1" applyProtection="1">
      <alignment horizontal="center"/>
      <protection/>
    </xf>
    <xf numFmtId="166" fontId="24" fillId="22" borderId="10" xfId="0" applyNumberFormat="1" applyFont="1" applyFill="1" applyBorder="1" applyAlignment="1" applyProtection="1">
      <alignment horizontal="center"/>
      <protection/>
    </xf>
    <xf numFmtId="166" fontId="29" fillId="22" borderId="10" xfId="0" applyNumberFormat="1" applyFont="1" applyFill="1" applyBorder="1" applyAlignment="1" applyProtection="1">
      <alignment horizontal="center"/>
      <protection/>
    </xf>
    <xf numFmtId="164" fontId="19" fillId="22" borderId="10" xfId="0" applyFont="1" applyFill="1" applyBorder="1" applyAlignment="1" applyProtection="1">
      <alignment horizontal="center"/>
      <protection/>
    </xf>
    <xf numFmtId="167" fontId="27" fillId="22" borderId="10" xfId="0" applyNumberFormat="1" applyFont="1" applyFill="1" applyBorder="1" applyAlignment="1" applyProtection="1">
      <alignment horizontal="center"/>
      <protection/>
    </xf>
    <xf numFmtId="164" fontId="27" fillId="22" borderId="10" xfId="0" applyFont="1" applyFill="1" applyBorder="1" applyAlignment="1" applyProtection="1">
      <alignment horizontal="center"/>
      <protection/>
    </xf>
    <xf numFmtId="164" fontId="30" fillId="22" borderId="0" xfId="0" applyFont="1" applyFill="1" applyAlignment="1" applyProtection="1">
      <alignment/>
      <protection/>
    </xf>
    <xf numFmtId="164" fontId="31" fillId="22" borderId="0" xfId="0" applyFont="1" applyFill="1" applyBorder="1" applyAlignment="1" applyProtection="1">
      <alignment horizontal="center" vertical="center"/>
      <protection/>
    </xf>
    <xf numFmtId="164" fontId="33" fillId="22" borderId="0" xfId="0" applyFont="1" applyFill="1" applyAlignment="1" applyProtection="1">
      <alignment horizontal="center" vertical="center"/>
      <protection/>
    </xf>
    <xf numFmtId="164" fontId="34" fillId="22" borderId="0" xfId="20" applyNumberFormat="1" applyFont="1" applyFill="1" applyBorder="1" applyAlignment="1" applyProtection="1">
      <alignment horizontal="left" vertical="center"/>
      <protection/>
    </xf>
    <xf numFmtId="164" fontId="33" fillId="22" borderId="0" xfId="0" applyFont="1" applyFill="1" applyAlignment="1" applyProtection="1">
      <alignment horizontal="left" vertical="center"/>
      <protection/>
    </xf>
    <xf numFmtId="164" fontId="31" fillId="22" borderId="0" xfId="0" applyFont="1" applyFill="1" applyAlignment="1" applyProtection="1">
      <alignment/>
      <protection/>
    </xf>
    <xf numFmtId="164" fontId="18" fillId="0" borderId="15" xfId="0" applyFont="1" applyFill="1" applyBorder="1" applyAlignment="1" applyProtection="1">
      <alignment/>
      <protection/>
    </xf>
    <xf numFmtId="164" fontId="36" fillId="0" borderId="16" xfId="0" applyFont="1" applyFill="1" applyBorder="1" applyAlignment="1" applyProtection="1">
      <alignment/>
      <protection/>
    </xf>
    <xf numFmtId="164" fontId="36" fillId="0" borderId="17" xfId="0" applyFont="1" applyFill="1" applyBorder="1" applyAlignment="1" applyProtection="1">
      <alignment/>
      <protection/>
    </xf>
    <xf numFmtId="164" fontId="18" fillId="0" borderId="0" xfId="0" applyFont="1" applyFill="1" applyAlignment="1" applyProtection="1">
      <alignment/>
      <protection/>
    </xf>
    <xf numFmtId="164" fontId="37" fillId="0" borderId="0" xfId="0" applyFont="1" applyFill="1" applyAlignment="1" applyProtection="1">
      <alignment/>
      <protection/>
    </xf>
    <xf numFmtId="164" fontId="18" fillId="0" borderId="11" xfId="0" applyFont="1" applyFill="1" applyBorder="1" applyAlignment="1" applyProtection="1">
      <alignment/>
      <protection/>
    </xf>
    <xf numFmtId="164" fontId="36" fillId="0" borderId="0" xfId="0" applyFont="1" applyFill="1" applyBorder="1" applyAlignment="1" applyProtection="1">
      <alignment/>
      <protection/>
    </xf>
    <xf numFmtId="164" fontId="36" fillId="0" borderId="18" xfId="0" applyFont="1" applyFill="1" applyBorder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5" fontId="36" fillId="0" borderId="0" xfId="0" applyNumberFormat="1" applyFont="1" applyFill="1" applyBorder="1" applyAlignment="1" applyProtection="1">
      <alignment/>
      <protection/>
    </xf>
    <xf numFmtId="167" fontId="36" fillId="0" borderId="0" xfId="0" applyNumberFormat="1" applyFont="1" applyFill="1" applyBorder="1" applyAlignment="1" applyProtection="1">
      <alignment/>
      <protection/>
    </xf>
    <xf numFmtId="170" fontId="36" fillId="0" borderId="0" xfId="0" applyNumberFormat="1" applyFont="1" applyFill="1" applyBorder="1" applyAlignment="1" applyProtection="1">
      <alignment/>
      <protection/>
    </xf>
    <xf numFmtId="164" fontId="18" fillId="0" borderId="19" xfId="0" applyFont="1" applyFill="1" applyBorder="1" applyAlignment="1" applyProtection="1">
      <alignment/>
      <protection/>
    </xf>
    <xf numFmtId="164" fontId="36" fillId="0" borderId="20" xfId="0" applyFont="1" applyFill="1" applyBorder="1" applyAlignment="1" applyProtection="1">
      <alignment/>
      <protection/>
    </xf>
    <xf numFmtId="164" fontId="36" fillId="0" borderId="21" xfId="0" applyFont="1" applyFill="1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munity.mrbeer.com/media/kunena/attachments/legacy/files/Star_San_B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75" zoomScaleNormal="75" workbookViewId="0" topLeftCell="A1">
      <selection activeCell="B8" sqref="B8"/>
    </sheetView>
  </sheetViews>
  <sheetFormatPr defaultColWidth="9.140625" defaultRowHeight="15"/>
  <cols>
    <col min="1" max="1" width="2.7109375" style="1" customWidth="1"/>
    <col min="2" max="2" width="14.7109375" style="1" customWidth="1"/>
    <col min="3" max="3" width="11.00390625" style="1" customWidth="1"/>
    <col min="4" max="4" width="9.8515625" style="1" customWidth="1"/>
    <col min="5" max="5" width="5.28125" style="1" customWidth="1"/>
    <col min="6" max="6" width="15.7109375" style="1" customWidth="1"/>
    <col min="7" max="7" width="19.28125" style="1" customWidth="1"/>
    <col min="8" max="8" width="1.57421875" style="1" customWidth="1"/>
    <col min="9" max="9" width="14.57421875" style="1" customWidth="1"/>
    <col min="10" max="10" width="23.7109375" style="1" customWidth="1"/>
    <col min="11" max="16384" width="9.140625" style="1" customWidth="1"/>
  </cols>
  <sheetData>
    <row r="1" spans="1:11" s="3" customFormat="1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4.75" customHeight="1">
      <c r="A2" s="4"/>
      <c r="B2" s="4"/>
      <c r="C2" s="5" t="s">
        <v>0</v>
      </c>
      <c r="D2" s="5"/>
      <c r="E2" s="5"/>
      <c r="F2" s="5"/>
      <c r="G2" s="5"/>
      <c r="H2" s="6"/>
      <c r="I2" s="7"/>
      <c r="J2" s="7"/>
      <c r="K2" s="7"/>
    </row>
    <row r="3" spans="1:11" s="3" customFormat="1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3" customFormat="1" ht="9" customHeight="1">
      <c r="A4" s="4"/>
      <c r="B4" s="8"/>
      <c r="C4" s="9"/>
      <c r="D4" s="10"/>
      <c r="E4" s="11"/>
      <c r="F4" s="12"/>
      <c r="G4" s="13"/>
      <c r="H4" s="13"/>
      <c r="I4" s="14"/>
      <c r="J4" s="11"/>
      <c r="K4" s="8"/>
    </row>
    <row r="5" spans="1:11" s="3" customFormat="1" ht="44.25" customHeight="1">
      <c r="A5" s="4"/>
      <c r="B5" s="5" t="s">
        <v>1</v>
      </c>
      <c r="C5" s="5"/>
      <c r="D5" s="5"/>
      <c r="E5" s="15"/>
      <c r="F5" s="5" t="s">
        <v>2</v>
      </c>
      <c r="G5" s="5"/>
      <c r="H5" s="16"/>
      <c r="I5" s="17"/>
      <c r="J5" s="17"/>
      <c r="K5" s="8"/>
    </row>
    <row r="6" spans="1:11" s="3" customFormat="1" ht="11.25" customHeight="1">
      <c r="A6" s="4"/>
      <c r="B6" s="18"/>
      <c r="C6" s="19"/>
      <c r="D6" s="19"/>
      <c r="E6" s="19"/>
      <c r="F6" s="20"/>
      <c r="G6" s="20"/>
      <c r="H6" s="20"/>
      <c r="I6" s="20"/>
      <c r="J6" s="20"/>
      <c r="K6" s="8"/>
    </row>
    <row r="7" spans="1:11" ht="12.75">
      <c r="A7" s="21"/>
      <c r="B7" s="22">
        <v>0.9</v>
      </c>
      <c r="C7" s="23" t="s">
        <v>3</v>
      </c>
      <c r="D7" s="21"/>
      <c r="E7" s="21"/>
      <c r="F7" s="24">
        <f>LitresPerSelectedUnit*(B7*128)*0.0015625*LPerUSgal</f>
        <v>0.04755096000000001</v>
      </c>
      <c r="G7" s="25" t="s">
        <v>4</v>
      </c>
      <c r="H7" s="26"/>
      <c r="I7" s="21"/>
      <c r="J7" s="21"/>
      <c r="K7" s="26"/>
    </row>
    <row r="8" spans="1:11" ht="7.5" customHeight="1">
      <c r="A8" s="21"/>
      <c r="B8" s="27"/>
      <c r="C8" s="28"/>
      <c r="D8" s="26"/>
      <c r="E8" s="21"/>
      <c r="F8" s="29"/>
      <c r="G8" s="30"/>
      <c r="H8" s="26"/>
      <c r="I8" s="21"/>
      <c r="J8" s="21"/>
      <c r="K8" s="26"/>
    </row>
    <row r="9" spans="1:11" ht="27" customHeight="1">
      <c r="A9" s="31" t="s">
        <v>5</v>
      </c>
      <c r="B9" s="31"/>
      <c r="C9" s="31"/>
      <c r="D9" s="31"/>
      <c r="E9" s="32"/>
      <c r="F9" s="33">
        <f>F10/C26</f>
        <v>0.23751383229729733</v>
      </c>
      <c r="G9" s="34" t="s">
        <v>6</v>
      </c>
      <c r="H9" s="26"/>
      <c r="I9" s="35">
        <f>F10/C27</f>
        <v>0.07917930236172588</v>
      </c>
      <c r="J9" s="34" t="s">
        <v>7</v>
      </c>
      <c r="K9" s="26"/>
    </row>
    <row r="10" spans="1:11" ht="12.75">
      <c r="A10" s="36" t="s">
        <v>3</v>
      </c>
      <c r="B10" s="36"/>
      <c r="C10" s="36"/>
      <c r="D10" s="37" t="s">
        <v>8</v>
      </c>
      <c r="E10" s="32"/>
      <c r="F10" s="33">
        <f>F7*29.57</f>
        <v>1.4060818872000003</v>
      </c>
      <c r="G10" s="38" t="s">
        <v>9</v>
      </c>
      <c r="H10" s="26"/>
      <c r="I10" s="35">
        <f>F10*C28</f>
        <v>1.34804594052</v>
      </c>
      <c r="J10" s="38" t="s">
        <v>10</v>
      </c>
      <c r="K10" s="26"/>
    </row>
    <row r="11" spans="1:11" ht="15" customHeight="1">
      <c r="A11" s="39">
        <f>(D11/8)/$C$22</f>
        <v>4.546095131586724</v>
      </c>
      <c r="B11" s="39"/>
      <c r="C11" s="39"/>
      <c r="D11" s="40">
        <v>8</v>
      </c>
      <c r="E11" s="21"/>
      <c r="F11" s="21"/>
      <c r="G11" s="21"/>
      <c r="H11" s="21"/>
      <c r="I11" s="21"/>
      <c r="J11" s="21"/>
      <c r="K11" s="21"/>
    </row>
    <row r="12" spans="1:11" ht="15" customHeight="1">
      <c r="A12" s="39">
        <f aca="true" t="shared" si="0" ref="A12:A18">(D12/8)/$C$22</f>
        <v>3.9778332401383834</v>
      </c>
      <c r="B12" s="39"/>
      <c r="C12" s="39"/>
      <c r="D12" s="40">
        <v>7</v>
      </c>
      <c r="E12" s="21"/>
      <c r="F12" s="41" t="s">
        <v>11</v>
      </c>
      <c r="G12" s="41"/>
      <c r="H12" s="41"/>
      <c r="I12" s="41"/>
      <c r="J12" s="41"/>
      <c r="K12" s="21"/>
    </row>
    <row r="13" spans="1:11" ht="15" customHeight="1">
      <c r="A13" s="39">
        <f t="shared" si="0"/>
        <v>3.4095713486900427</v>
      </c>
      <c r="B13" s="39"/>
      <c r="C13" s="39"/>
      <c r="D13" s="40">
        <v>6</v>
      </c>
      <c r="E13" s="21"/>
      <c r="F13" s="41" t="s">
        <v>12</v>
      </c>
      <c r="G13" s="21"/>
      <c r="H13" s="21"/>
      <c r="I13" s="21"/>
      <c r="J13" s="21"/>
      <c r="K13" s="21"/>
    </row>
    <row r="14" spans="1:11" ht="15" customHeight="1">
      <c r="A14" s="39">
        <f t="shared" si="0"/>
        <v>2.841309457241702</v>
      </c>
      <c r="B14" s="39"/>
      <c r="C14" s="39"/>
      <c r="D14" s="40">
        <v>5</v>
      </c>
      <c r="E14" s="21"/>
      <c r="F14" s="21"/>
      <c r="G14" s="21"/>
      <c r="H14" s="21"/>
      <c r="I14" s="21"/>
      <c r="J14" s="21"/>
      <c r="K14" s="21"/>
    </row>
    <row r="15" spans="1:11" ht="15" customHeight="1">
      <c r="A15" s="39">
        <f t="shared" si="0"/>
        <v>2.273047565793362</v>
      </c>
      <c r="B15" s="39"/>
      <c r="C15" s="39"/>
      <c r="D15" s="40">
        <v>4</v>
      </c>
      <c r="E15" s="21"/>
      <c r="F15" s="21"/>
      <c r="G15" s="21"/>
      <c r="H15" s="21"/>
      <c r="I15" s="21"/>
      <c r="J15" s="21"/>
      <c r="K15" s="21"/>
    </row>
    <row r="16" spans="1:11" ht="15" customHeight="1">
      <c r="A16" s="39">
        <f t="shared" si="0"/>
        <v>1.7047856743450214</v>
      </c>
      <c r="B16" s="39"/>
      <c r="C16" s="39"/>
      <c r="D16" s="40">
        <v>3</v>
      </c>
      <c r="E16" s="21"/>
      <c r="F16" s="42" t="s">
        <v>13</v>
      </c>
      <c r="G16" s="42"/>
      <c r="H16" s="42"/>
      <c r="I16" s="42"/>
      <c r="J16" s="42"/>
      <c r="K16" s="42"/>
    </row>
    <row r="17" spans="1:11" ht="15" customHeight="1">
      <c r="A17" s="39">
        <f t="shared" si="0"/>
        <v>1.136523782896681</v>
      </c>
      <c r="B17" s="39"/>
      <c r="C17" s="39"/>
      <c r="D17" s="40">
        <v>2</v>
      </c>
      <c r="E17" s="21"/>
      <c r="F17" s="42" t="s">
        <v>14</v>
      </c>
      <c r="G17" s="42"/>
      <c r="H17" s="42"/>
      <c r="I17" s="42"/>
      <c r="J17" s="21"/>
      <c r="K17" s="43"/>
    </row>
    <row r="18" spans="1:11" ht="15" customHeight="1">
      <c r="A18" s="39">
        <f t="shared" si="0"/>
        <v>0.5682618914483405</v>
      </c>
      <c r="B18" s="39"/>
      <c r="C18" s="39"/>
      <c r="D18" s="40">
        <v>1</v>
      </c>
      <c r="E18" s="21"/>
      <c r="F18" s="44" t="s">
        <v>15</v>
      </c>
      <c r="G18" s="21"/>
      <c r="H18" s="21"/>
      <c r="I18" s="21"/>
      <c r="J18" s="45" t="s">
        <v>16</v>
      </c>
      <c r="K18" s="21"/>
    </row>
    <row r="19" spans="1:11" ht="15" customHeight="1">
      <c r="A19" s="21"/>
      <c r="B19" s="21"/>
      <c r="C19" s="21"/>
      <c r="D19" s="21"/>
      <c r="E19" s="21"/>
      <c r="F19" s="46"/>
      <c r="G19" s="21"/>
      <c r="H19" s="21"/>
      <c r="I19" s="21"/>
      <c r="J19" s="21"/>
      <c r="K19" s="21"/>
    </row>
    <row r="20" spans="1:11" s="3" customFormat="1" ht="15" customHeight="1">
      <c r="A20" s="47"/>
      <c r="B20" s="48" t="s">
        <v>17</v>
      </c>
      <c r="C20" s="48"/>
      <c r="D20" s="48"/>
      <c r="E20" s="48"/>
      <c r="F20" s="49"/>
      <c r="G20" s="50"/>
      <c r="H20" s="50"/>
      <c r="I20" s="51">
        <f>IF(C7="Litres",1,$A$18)</f>
        <v>1</v>
      </c>
      <c r="J20" s="50"/>
      <c r="K20" s="50"/>
    </row>
    <row r="21" spans="1:11" ht="12.75">
      <c r="A21" s="52"/>
      <c r="B21" s="53" t="s">
        <v>18</v>
      </c>
      <c r="C21" s="53">
        <v>0.264172</v>
      </c>
      <c r="D21" s="53"/>
      <c r="E21" s="53" t="s">
        <v>19</v>
      </c>
      <c r="F21" s="54"/>
      <c r="G21" s="55"/>
      <c r="H21" s="55"/>
      <c r="I21" s="55"/>
      <c r="J21" s="55"/>
      <c r="K21" s="55"/>
    </row>
    <row r="22" spans="1:11" ht="12.75">
      <c r="A22" s="52"/>
      <c r="B22" s="53" t="s">
        <v>18</v>
      </c>
      <c r="C22" s="53">
        <v>0.219969</v>
      </c>
      <c r="D22" s="53"/>
      <c r="E22" s="53" t="s">
        <v>20</v>
      </c>
      <c r="F22" s="54"/>
      <c r="G22" s="55"/>
      <c r="H22" s="55"/>
      <c r="I22" s="55"/>
      <c r="J22" s="55"/>
      <c r="K22" s="55"/>
    </row>
    <row r="23" spans="1:11" ht="12.75">
      <c r="A23" s="52"/>
      <c r="B23" s="53" t="s">
        <v>21</v>
      </c>
      <c r="C23" s="53">
        <v>6</v>
      </c>
      <c r="D23" s="53"/>
      <c r="E23" s="53" t="s">
        <v>22</v>
      </c>
      <c r="F23" s="54"/>
      <c r="G23" s="55"/>
      <c r="H23" s="55"/>
      <c r="I23" s="55"/>
      <c r="J23" s="55"/>
      <c r="K23" s="55"/>
    </row>
    <row r="24" spans="1:11" ht="12.75">
      <c r="A24" s="52"/>
      <c r="B24" s="53" t="s">
        <v>23</v>
      </c>
      <c r="C24" s="53">
        <v>3</v>
      </c>
      <c r="D24" s="53"/>
      <c r="E24" s="53" t="s">
        <v>22</v>
      </c>
      <c r="F24" s="54"/>
      <c r="G24" s="55"/>
      <c r="H24" s="55"/>
      <c r="I24" s="55"/>
      <c r="J24" s="55"/>
      <c r="K24" s="55"/>
    </row>
    <row r="25" spans="1:11" ht="12.75">
      <c r="A25" s="52"/>
      <c r="B25" s="53" t="s">
        <v>24</v>
      </c>
      <c r="C25" s="56">
        <f>C30/C23</f>
        <v>4.928333333333334</v>
      </c>
      <c r="D25" s="53"/>
      <c r="E25" s="53" t="s">
        <v>9</v>
      </c>
      <c r="F25" s="54"/>
      <c r="G25" s="55"/>
      <c r="H25" s="55"/>
      <c r="I25" s="55"/>
      <c r="J25" s="55"/>
      <c r="K25" s="55"/>
    </row>
    <row r="26" spans="1:11" ht="12.75">
      <c r="A26" s="52"/>
      <c r="B26" s="53" t="s">
        <v>25</v>
      </c>
      <c r="C26" s="56">
        <v>5.92</v>
      </c>
      <c r="D26" s="53"/>
      <c r="E26" s="53" t="s">
        <v>9</v>
      </c>
      <c r="F26" s="54"/>
      <c r="G26" s="55"/>
      <c r="H26" s="55"/>
      <c r="I26" s="55"/>
      <c r="J26" s="55"/>
      <c r="K26" s="55"/>
    </row>
    <row r="27" spans="1:11" ht="12.75">
      <c r="A27" s="52"/>
      <c r="B27" s="53" t="s">
        <v>26</v>
      </c>
      <c r="C27" s="56">
        <v>17.7582</v>
      </c>
      <c r="D27" s="53"/>
      <c r="E27" s="53" t="s">
        <v>9</v>
      </c>
      <c r="F27" s="54"/>
      <c r="G27" s="55"/>
      <c r="H27" s="55"/>
      <c r="I27" s="55"/>
      <c r="J27" s="55"/>
      <c r="K27" s="55"/>
    </row>
    <row r="28" spans="1:11" ht="12.75">
      <c r="A28" s="52"/>
      <c r="B28" s="53" t="s">
        <v>27</v>
      </c>
      <c r="C28" s="57">
        <f>28.3495/29.57</f>
        <v>0.9587250591816029</v>
      </c>
      <c r="D28" s="53"/>
      <c r="E28" s="53" t="s">
        <v>28</v>
      </c>
      <c r="F28" s="54"/>
      <c r="G28" s="55"/>
      <c r="H28" s="55"/>
      <c r="I28" s="55"/>
      <c r="J28" s="55"/>
      <c r="K28" s="55"/>
    </row>
    <row r="29" spans="1:11" ht="12.75">
      <c r="A29" s="52"/>
      <c r="B29" s="53" t="s">
        <v>29</v>
      </c>
      <c r="C29" s="58">
        <v>28.3495</v>
      </c>
      <c r="D29" s="53"/>
      <c r="E29" s="53" t="s">
        <v>10</v>
      </c>
      <c r="F29" s="54"/>
      <c r="G29" s="55"/>
      <c r="H29" s="55"/>
      <c r="I29" s="55"/>
      <c r="J29" s="55"/>
      <c r="K29" s="55"/>
    </row>
    <row r="30" spans="1:11" ht="12.75">
      <c r="A30" s="59"/>
      <c r="B30" s="60" t="s">
        <v>30</v>
      </c>
      <c r="C30" s="60">
        <v>29.57</v>
      </c>
      <c r="D30" s="60"/>
      <c r="E30" s="60" t="s">
        <v>9</v>
      </c>
      <c r="F30" s="61"/>
      <c r="G30" s="55"/>
      <c r="H30" s="55"/>
      <c r="I30" s="55"/>
      <c r="J30" s="55"/>
      <c r="K30" s="55"/>
    </row>
    <row r="31" spans="1:11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</sheetData>
  <sheetProtection selectLockedCells="1" selectUnlockedCells="1"/>
  <mergeCells count="15">
    <mergeCell ref="C2:G2"/>
    <mergeCell ref="B5:D5"/>
    <mergeCell ref="F5:G5"/>
    <mergeCell ref="A9:D9"/>
    <mergeCell ref="A10:C10"/>
    <mergeCell ref="A11:C11"/>
    <mergeCell ref="A12:C12"/>
    <mergeCell ref="A13:C13"/>
    <mergeCell ref="A14:C14"/>
    <mergeCell ref="A15:C15"/>
    <mergeCell ref="A16:C16"/>
    <mergeCell ref="F16:K16"/>
    <mergeCell ref="A17:C17"/>
    <mergeCell ref="F17:I17"/>
    <mergeCell ref="A18:C18"/>
  </mergeCells>
  <dataValidations count="1">
    <dataValidation type="list" allowBlank="1" showErrorMessage="1" sqref="C7">
      <formula1>"Litres,Pints"</formula1>
      <formula2>0</formula2>
    </dataValidation>
  </dataValidations>
  <hyperlinks>
    <hyperlink ref="F18" r:id="rId1" display="Spreadsheet App by Dennis Jones 2010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Ashley Carr</cp:lastModifiedBy>
  <cp:lastPrinted>2014-01-09T10:38:42Z</cp:lastPrinted>
  <dcterms:created xsi:type="dcterms:W3CDTF">2010-03-28T22:26:12Z</dcterms:created>
  <dcterms:modified xsi:type="dcterms:W3CDTF">2017-07-06T06:06:19Z</dcterms:modified>
  <cp:category/>
  <cp:version/>
  <cp:contentType/>
  <cp:contentStatus/>
  <cp:revision>3</cp:revision>
</cp:coreProperties>
</file>